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5" i="1" l="1"/>
  <c r="I27" i="1"/>
  <c r="I26" i="1"/>
  <c r="I25" i="1"/>
  <c r="I24" i="1"/>
  <c r="I23" i="1"/>
  <c r="I22" i="1"/>
  <c r="I21" i="1"/>
  <c r="I20" i="1"/>
  <c r="I19" i="1"/>
  <c r="E37" i="1"/>
  <c r="G40" i="1"/>
  <c r="G39" i="1"/>
  <c r="G37" i="1"/>
  <c r="J15" i="1"/>
  <c r="E19" i="1"/>
  <c r="F19" i="1"/>
  <c r="I40" i="1" l="1"/>
  <c r="E40" i="1"/>
  <c r="I39" i="1"/>
  <c r="E39" i="1"/>
  <c r="I37" i="1"/>
  <c r="I35" i="1"/>
  <c r="I34" i="1"/>
  <c r="G35" i="1"/>
  <c r="G34" i="1"/>
  <c r="E7" i="1"/>
  <c r="H2" i="1"/>
  <c r="E34" i="1"/>
  <c r="H20" i="1" l="1"/>
  <c r="H21" i="1"/>
  <c r="H22" i="1"/>
  <c r="H23" i="1"/>
  <c r="H24" i="1"/>
  <c r="H25" i="1"/>
  <c r="H26" i="1"/>
  <c r="H27" i="1"/>
  <c r="H19" i="1"/>
  <c r="G20" i="1"/>
  <c r="G21" i="1"/>
  <c r="G22" i="1"/>
  <c r="G23" i="1"/>
  <c r="G24" i="1"/>
  <c r="G25" i="1"/>
  <c r="G26" i="1"/>
  <c r="G27" i="1"/>
  <c r="G19" i="1"/>
  <c r="F20" i="1"/>
  <c r="F21" i="1"/>
  <c r="F22" i="1"/>
  <c r="F23" i="1"/>
  <c r="F24" i="1"/>
  <c r="F25" i="1"/>
  <c r="F26" i="1"/>
  <c r="F27" i="1"/>
  <c r="J20" i="1"/>
  <c r="J22" i="1"/>
  <c r="J25" i="1"/>
  <c r="J19" i="1"/>
  <c r="J24" i="1" l="1"/>
  <c r="J27" i="1"/>
  <c r="J26" i="1"/>
  <c r="J21" i="1"/>
  <c r="J23" i="1"/>
</calcChain>
</file>

<file path=xl/comments1.xml><?xml version="1.0" encoding="utf-8"?>
<comments xmlns="http://schemas.openxmlformats.org/spreadsheetml/2006/main">
  <authors>
    <author>Author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charset val="1"/>
          </rPr>
          <t xml:space="preserve">
prie 2 ir mažiau indekso Laikas lauke neribojamas</t>
        </r>
      </text>
    </comment>
  </commentList>
</comments>
</file>

<file path=xl/sharedStrings.xml><?xml version="1.0" encoding="utf-8"?>
<sst xmlns="http://schemas.openxmlformats.org/spreadsheetml/2006/main" count="73" uniqueCount="60">
  <si>
    <t>Saulėtą</t>
  </si>
  <si>
    <t>Lietingas oras</t>
  </si>
  <si>
    <t>Debesuotą</t>
  </si>
  <si>
    <t>&lt;1</t>
  </si>
  <si>
    <t>1-2</t>
  </si>
  <si>
    <t>2-4</t>
  </si>
  <si>
    <t>Mūsų išmatuotas UV indeksas</t>
  </si>
  <si>
    <t>Rementis http://www.weatheronline.co.uk/</t>
  </si>
  <si>
    <t>I</t>
  </si>
  <si>
    <t>II</t>
  </si>
  <si>
    <t>IV</t>
  </si>
  <si>
    <t>Likes laikas</t>
  </si>
  <si>
    <t>Odos tipas</t>
  </si>
  <si>
    <t>Pavyzdys 1</t>
  </si>
  <si>
    <t>Pavyzdys 2</t>
  </si>
  <si>
    <t>Odos pasirinkimas</t>
  </si>
  <si>
    <t>Gaunami duomenys iš Bluetooth</t>
  </si>
  <si>
    <t>1 baitas</t>
  </si>
  <si>
    <t>2 baitas</t>
  </si>
  <si>
    <t>3 baitas</t>
  </si>
  <si>
    <t>Baitai</t>
  </si>
  <si>
    <t>Reikšmė</t>
  </si>
  <si>
    <t>Temperatūra</t>
  </si>
  <si>
    <t>Pvz</t>
  </si>
  <si>
    <t>Konstantos</t>
  </si>
  <si>
    <t>I tipas</t>
  </si>
  <si>
    <t>II tipas</t>
  </si>
  <si>
    <t>III tipas</t>
  </si>
  <si>
    <t>IV tipas</t>
  </si>
  <si>
    <t>Temperatūros</t>
  </si>
  <si>
    <t>&lt;10</t>
  </si>
  <si>
    <t>10-15</t>
  </si>
  <si>
    <t>25-30</t>
  </si>
  <si>
    <t>&gt;30</t>
  </si>
  <si>
    <t>15-25</t>
  </si>
  <si>
    <t>Saulytes liko procentais</t>
  </si>
  <si>
    <t>Maksimali buvimo saulėje trukmė pagal odos tipą ir Temperatūrą (reikia dar padauginti iš temperatūros konstantos)</t>
  </si>
  <si>
    <t>Skaičiavimo pavyzdžiai</t>
  </si>
  <si>
    <t>Temperatūra (Laipsniais iškarto)</t>
  </si>
  <si>
    <t>UV (iš 10 bitų keitiklio)</t>
  </si>
  <si>
    <t>UV (Iš 10bitų keitiklio)</t>
  </si>
  <si>
    <t>UV įtampa</t>
  </si>
  <si>
    <t>Uv indeksas</t>
  </si>
  <si>
    <t>UV įtampa mV</t>
  </si>
  <si>
    <t>UV index rodomas</t>
  </si>
  <si>
    <t>Laikas prie skirtingų odos tipų</t>
  </si>
  <si>
    <t>&lt;</t>
  </si>
  <si>
    <t>&gt;</t>
  </si>
  <si>
    <t>Nuo</t>
  </si>
  <si>
    <t>iki</t>
  </si>
  <si>
    <t>Pavyzdys 3</t>
  </si>
  <si>
    <t>neribotas laikas</t>
  </si>
  <si>
    <t>Maksimalus buvimo lauke laikas prie šio indekso (minutemis)</t>
  </si>
  <si>
    <t>2^10</t>
  </si>
  <si>
    <t xml:space="preserve"> dabartinis UV index</t>
  </si>
  <si>
    <t>Prie skirtingu odos tipu</t>
  </si>
  <si>
    <t>UV kitimo greitis, kas minute</t>
  </si>
  <si>
    <t>saulytes sukaupta</t>
  </si>
  <si>
    <t xml:space="preserve">Maksimalus surenkamas  </t>
  </si>
  <si>
    <t>iškarto temperatūra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</si>
</sst>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quotePrefix="1"/>
    <xf numFmtId="16" fontId="0" fillId="0" borderId="0" xfId="0" quotePrefix="1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6" fontId="0" fillId="0" borderId="1" xfId="0" quotePrefix="1" applyNumberFormat="1" applyBorder="1"/>
    <xf numFmtId="0" fontId="0" fillId="0" borderId="1" xfId="0" quotePrefix="1" applyBorder="1"/>
    <xf numFmtId="1" fontId="0" fillId="0" borderId="1" xfId="0" applyNumberFormat="1" applyBorder="1" applyAlignment="1">
      <alignment horizontal="right" vertical="center"/>
    </xf>
    <xf numFmtId="0" fontId="0" fillId="0" borderId="5" xfId="0" applyBorder="1"/>
    <xf numFmtId="0" fontId="0" fillId="0" borderId="6" xfId="0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" fontId="0" fillId="0" borderId="7" xfId="0" applyNumberFormat="1" applyBorder="1" applyAlignment="1">
      <alignment horizontal="center" vertical="center"/>
    </xf>
    <xf numFmtId="164" fontId="0" fillId="0" borderId="8" xfId="0" applyNumberFormat="1" applyBorder="1"/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/>
    <xf numFmtId="0" fontId="0" fillId="2" borderId="1" xfId="0" applyFill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/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13" xfId="0" quotePrefix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quotePrefix="1" applyBorder="1" applyAlignment="1">
      <alignment horizontal="right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7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0"/>
  <sheetViews>
    <sheetView tabSelected="1" workbookViewId="0">
      <selection activeCell="D6" sqref="D6"/>
    </sheetView>
  </sheetViews>
  <sheetFormatPr defaultRowHeight="15" x14ac:dyDescent="0.25"/>
  <cols>
    <col min="2" max="2" width="12.5703125" customWidth="1"/>
    <col min="3" max="3" width="14" customWidth="1"/>
    <col min="4" max="4" width="16.7109375" customWidth="1"/>
    <col min="5" max="5" width="12.85546875" customWidth="1"/>
    <col min="7" max="7" width="12.85546875" customWidth="1"/>
    <col min="8" max="8" width="11.5703125" customWidth="1"/>
    <col min="9" max="9" width="11.140625" customWidth="1"/>
    <col min="11" max="11" width="12.85546875" customWidth="1"/>
  </cols>
  <sheetData>
    <row r="1" spans="2:13" x14ac:dyDescent="0.25">
      <c r="B1" s="49" t="s">
        <v>16</v>
      </c>
      <c r="C1" s="50"/>
      <c r="D1" s="50"/>
      <c r="E1" s="51"/>
    </row>
    <row r="2" spans="2:13" x14ac:dyDescent="0.25">
      <c r="B2" s="6" t="s">
        <v>20</v>
      </c>
      <c r="C2" s="6" t="s">
        <v>17</v>
      </c>
      <c r="D2" s="6" t="s">
        <v>18</v>
      </c>
      <c r="E2" s="6" t="s">
        <v>19</v>
      </c>
      <c r="G2" s="1" t="s">
        <v>53</v>
      </c>
      <c r="H2">
        <f>2^10</f>
        <v>1024</v>
      </c>
    </row>
    <row r="3" spans="2:13" ht="45" x14ac:dyDescent="0.25">
      <c r="B3" s="6" t="s">
        <v>21</v>
      </c>
      <c r="C3" s="8" t="s">
        <v>40</v>
      </c>
      <c r="D3" s="8" t="s">
        <v>39</v>
      </c>
      <c r="E3" s="24" t="s">
        <v>38</v>
      </c>
    </row>
    <row r="4" spans="2:13" x14ac:dyDescent="0.25">
      <c r="B4" s="7" t="s">
        <v>23</v>
      </c>
      <c r="C4" s="7">
        <v>0</v>
      </c>
      <c r="D4" s="7">
        <v>14</v>
      </c>
      <c r="E4" s="7" t="s">
        <v>59</v>
      </c>
      <c r="F4" s="5"/>
    </row>
    <row r="5" spans="2:13" x14ac:dyDescent="0.25">
      <c r="B5" s="6" t="s">
        <v>41</v>
      </c>
      <c r="C5" s="6"/>
      <c r="D5" s="6">
        <f>(D4)*(2500/H2)</f>
        <v>34.1796875</v>
      </c>
      <c r="E5" s="6"/>
    </row>
    <row r="6" spans="2:13" x14ac:dyDescent="0.25">
      <c r="B6" s="6" t="s">
        <v>42</v>
      </c>
      <c r="C6" s="6"/>
      <c r="D6" s="6">
        <v>0</v>
      </c>
      <c r="E6" s="6"/>
    </row>
    <row r="7" spans="2:13" x14ac:dyDescent="0.25">
      <c r="B7" s="6" t="s">
        <v>22</v>
      </c>
      <c r="C7" s="6"/>
      <c r="D7" s="6"/>
      <c r="E7" s="6">
        <f>16+7</f>
        <v>23</v>
      </c>
    </row>
    <row r="9" spans="2:13" ht="30" x14ac:dyDescent="0.25">
      <c r="B9" s="8" t="s">
        <v>15</v>
      </c>
      <c r="C9" s="6" t="s">
        <v>25</v>
      </c>
      <c r="D9" s="6" t="s">
        <v>26</v>
      </c>
      <c r="E9" s="6" t="s">
        <v>27</v>
      </c>
      <c r="F9" s="6" t="s">
        <v>28</v>
      </c>
      <c r="H9" s="8" t="s">
        <v>29</v>
      </c>
      <c r="I9" s="6" t="s">
        <v>30</v>
      </c>
      <c r="J9" s="9" t="s">
        <v>31</v>
      </c>
      <c r="K9" s="10" t="s">
        <v>34</v>
      </c>
      <c r="L9" s="10" t="s">
        <v>32</v>
      </c>
      <c r="M9" s="10" t="s">
        <v>33</v>
      </c>
    </row>
    <row r="10" spans="2:13" x14ac:dyDescent="0.25">
      <c r="B10" s="8" t="s">
        <v>24</v>
      </c>
      <c r="C10" s="6">
        <v>1</v>
      </c>
      <c r="D10" s="6">
        <v>1.2</v>
      </c>
      <c r="E10" s="6">
        <v>1.5</v>
      </c>
      <c r="F10" s="6">
        <v>2</v>
      </c>
      <c r="H10" s="8" t="s">
        <v>24</v>
      </c>
      <c r="I10" s="6">
        <v>1.5</v>
      </c>
      <c r="J10" s="6">
        <v>1.1000000000000001</v>
      </c>
      <c r="K10" s="6">
        <v>1</v>
      </c>
      <c r="L10" s="6">
        <v>0.9</v>
      </c>
      <c r="M10" s="6">
        <v>0.8</v>
      </c>
    </row>
    <row r="12" spans="2:13" ht="15" customHeight="1" x14ac:dyDescent="0.25">
      <c r="D12" s="54" t="s">
        <v>36</v>
      </c>
      <c r="E12" s="54"/>
      <c r="F12" s="54"/>
      <c r="G12" s="54"/>
      <c r="H12" s="54"/>
    </row>
    <row r="13" spans="2:13" ht="35.25" customHeight="1" thickBot="1" x14ac:dyDescent="0.3">
      <c r="D13" s="55"/>
      <c r="E13" s="55"/>
      <c r="F13" s="55"/>
      <c r="G13" s="55"/>
      <c r="H13" s="55"/>
      <c r="K13" s="58"/>
      <c r="L13" s="58"/>
      <c r="M13" s="58"/>
    </row>
    <row r="14" spans="2:13" x14ac:dyDescent="0.25">
      <c r="B14" s="59" t="s">
        <v>43</v>
      </c>
      <c r="C14" s="60"/>
      <c r="D14" s="36"/>
      <c r="E14" s="52" t="s">
        <v>45</v>
      </c>
      <c r="F14" s="52"/>
      <c r="G14" s="52"/>
      <c r="H14" s="53"/>
      <c r="I14" s="12"/>
      <c r="J14" s="57"/>
      <c r="K14" s="58"/>
      <c r="L14" s="58"/>
      <c r="M14" s="58"/>
    </row>
    <row r="15" spans="2:13" ht="45" x14ac:dyDescent="0.25">
      <c r="B15" s="15" t="s">
        <v>48</v>
      </c>
      <c r="C15" s="16" t="s">
        <v>49</v>
      </c>
      <c r="D15" s="37" t="s">
        <v>44</v>
      </c>
      <c r="E15" s="4" t="s">
        <v>8</v>
      </c>
      <c r="F15" s="4" t="s">
        <v>9</v>
      </c>
      <c r="G15" s="4" t="s">
        <v>9</v>
      </c>
      <c r="H15" s="21" t="s">
        <v>10</v>
      </c>
      <c r="I15" s="13" t="s">
        <v>56</v>
      </c>
      <c r="J15" s="14">
        <f>1*K10</f>
        <v>1</v>
      </c>
      <c r="K15" s="58"/>
      <c r="L15" s="58"/>
      <c r="M15" s="58"/>
    </row>
    <row r="16" spans="2:13" ht="30" x14ac:dyDescent="0.25">
      <c r="B16" s="63" t="s">
        <v>46</v>
      </c>
      <c r="C16" s="16">
        <v>50</v>
      </c>
      <c r="D16" s="38">
        <v>0</v>
      </c>
      <c r="E16" s="25" t="s">
        <v>51</v>
      </c>
      <c r="F16" s="25" t="s">
        <v>51</v>
      </c>
      <c r="G16" s="25" t="s">
        <v>51</v>
      </c>
      <c r="H16" s="25" t="s">
        <v>51</v>
      </c>
      <c r="I16" s="13">
        <v>0</v>
      </c>
      <c r="J16" s="14"/>
      <c r="K16" s="58"/>
      <c r="L16" s="58"/>
      <c r="M16" s="58"/>
    </row>
    <row r="17" spans="2:13" ht="30" x14ac:dyDescent="0.25">
      <c r="B17" s="15">
        <v>50</v>
      </c>
      <c r="C17" s="16">
        <v>227</v>
      </c>
      <c r="D17" s="39">
        <v>1</v>
      </c>
      <c r="E17" s="25" t="s">
        <v>51</v>
      </c>
      <c r="F17" s="25" t="s">
        <v>51</v>
      </c>
      <c r="G17" s="25" t="s">
        <v>51</v>
      </c>
      <c r="H17" s="25" t="s">
        <v>51</v>
      </c>
      <c r="I17" s="13">
        <v>0</v>
      </c>
      <c r="J17" s="14"/>
      <c r="K17" s="58"/>
      <c r="L17" s="58"/>
      <c r="M17" s="58"/>
    </row>
    <row r="18" spans="2:13" ht="30" x14ac:dyDescent="0.25">
      <c r="B18" s="15">
        <v>227</v>
      </c>
      <c r="C18" s="16">
        <v>318</v>
      </c>
      <c r="D18" s="38">
        <v>2</v>
      </c>
      <c r="E18" s="25" t="s">
        <v>51</v>
      </c>
      <c r="F18" s="25" t="s">
        <v>51</v>
      </c>
      <c r="G18" s="25" t="s">
        <v>51</v>
      </c>
      <c r="H18" s="25" t="s">
        <v>51</v>
      </c>
      <c r="I18" s="15">
        <v>0</v>
      </c>
      <c r="J18" s="14"/>
      <c r="K18" s="58"/>
      <c r="L18" s="58"/>
      <c r="M18" s="58"/>
    </row>
    <row r="19" spans="2:13" x14ac:dyDescent="0.25">
      <c r="B19" s="15">
        <v>318</v>
      </c>
      <c r="C19" s="16">
        <v>408</v>
      </c>
      <c r="D19" s="39">
        <v>3</v>
      </c>
      <c r="E19" s="11">
        <f>60*K10</f>
        <v>60</v>
      </c>
      <c r="F19" s="11">
        <f>E19*$D$10</f>
        <v>72</v>
      </c>
      <c r="G19" s="11">
        <f>E19*$E$10</f>
        <v>90</v>
      </c>
      <c r="H19" s="21">
        <f>E19*$F$10</f>
        <v>120</v>
      </c>
      <c r="I19" s="17">
        <f>1/E19</f>
        <v>1.6666666666666666E-2</v>
      </c>
      <c r="J19" s="18">
        <f>$I19*E19</f>
        <v>1</v>
      </c>
      <c r="K19" s="58"/>
      <c r="L19" s="58"/>
      <c r="M19" s="58"/>
    </row>
    <row r="20" spans="2:13" x14ac:dyDescent="0.25">
      <c r="B20" s="15">
        <v>408</v>
      </c>
      <c r="C20" s="16">
        <v>503</v>
      </c>
      <c r="D20" s="39">
        <v>4</v>
      </c>
      <c r="E20" s="11">
        <v>40</v>
      </c>
      <c r="F20" s="11">
        <f t="shared" ref="F20:F26" si="0">E20*$D$10</f>
        <v>48</v>
      </c>
      <c r="G20" s="11">
        <f t="shared" ref="G20:G26" si="1">E20*$E$10</f>
        <v>60</v>
      </c>
      <c r="H20" s="21">
        <f t="shared" ref="H20:H26" si="2">E20*$F$10</f>
        <v>80</v>
      </c>
      <c r="I20" s="17">
        <f>1/E20</f>
        <v>2.5000000000000001E-2</v>
      </c>
      <c r="J20" s="14">
        <f t="shared" ref="J20:J26" si="3">$I20*E20</f>
        <v>1</v>
      </c>
      <c r="K20" s="58"/>
      <c r="L20" s="58"/>
      <c r="M20" s="58"/>
    </row>
    <row r="21" spans="2:13" x14ac:dyDescent="0.25">
      <c r="B21" s="15">
        <v>503</v>
      </c>
      <c r="C21" s="16">
        <v>606</v>
      </c>
      <c r="D21" s="39">
        <v>5</v>
      </c>
      <c r="E21" s="11">
        <v>30</v>
      </c>
      <c r="F21" s="11">
        <f t="shared" si="0"/>
        <v>36</v>
      </c>
      <c r="G21" s="11">
        <f t="shared" si="1"/>
        <v>45</v>
      </c>
      <c r="H21" s="21">
        <f t="shared" si="2"/>
        <v>60</v>
      </c>
      <c r="I21" s="17">
        <f>1/E21</f>
        <v>3.3333333333333333E-2</v>
      </c>
      <c r="J21" s="14">
        <f t="shared" si="3"/>
        <v>1</v>
      </c>
      <c r="K21" s="58"/>
      <c r="L21" s="58"/>
      <c r="M21" s="58"/>
    </row>
    <row r="22" spans="2:13" x14ac:dyDescent="0.25">
      <c r="B22" s="15">
        <v>606</v>
      </c>
      <c r="C22" s="16">
        <v>696</v>
      </c>
      <c r="D22" s="39">
        <v>6</v>
      </c>
      <c r="E22" s="11">
        <v>25</v>
      </c>
      <c r="F22" s="11">
        <f t="shared" si="0"/>
        <v>30</v>
      </c>
      <c r="G22" s="11">
        <f t="shared" si="1"/>
        <v>37.5</v>
      </c>
      <c r="H22" s="21">
        <f t="shared" si="2"/>
        <v>50</v>
      </c>
      <c r="I22" s="17">
        <f>1/E22</f>
        <v>0.04</v>
      </c>
      <c r="J22" s="14">
        <f t="shared" si="3"/>
        <v>1</v>
      </c>
      <c r="K22" s="58"/>
      <c r="L22" s="58"/>
      <c r="M22" s="58"/>
    </row>
    <row r="23" spans="2:13" x14ac:dyDescent="0.25">
      <c r="B23" s="15">
        <v>696</v>
      </c>
      <c r="C23" s="16">
        <v>795</v>
      </c>
      <c r="D23" s="39">
        <v>7</v>
      </c>
      <c r="E23" s="11">
        <v>20</v>
      </c>
      <c r="F23" s="11">
        <f t="shared" si="0"/>
        <v>24</v>
      </c>
      <c r="G23" s="11">
        <f t="shared" si="1"/>
        <v>30</v>
      </c>
      <c r="H23" s="21">
        <f t="shared" si="2"/>
        <v>40</v>
      </c>
      <c r="I23" s="17">
        <f>1/E23</f>
        <v>0.05</v>
      </c>
      <c r="J23" s="14">
        <f t="shared" si="3"/>
        <v>1</v>
      </c>
      <c r="K23" s="58"/>
      <c r="L23" s="58"/>
      <c r="M23" s="58"/>
    </row>
    <row r="24" spans="2:13" x14ac:dyDescent="0.25">
      <c r="B24" s="15">
        <v>795</v>
      </c>
      <c r="C24" s="16">
        <v>881</v>
      </c>
      <c r="D24" s="39">
        <v>8</v>
      </c>
      <c r="E24" s="11">
        <v>19</v>
      </c>
      <c r="F24" s="11">
        <f t="shared" si="0"/>
        <v>22.8</v>
      </c>
      <c r="G24" s="11">
        <f t="shared" si="1"/>
        <v>28.5</v>
      </c>
      <c r="H24" s="21">
        <f t="shared" si="2"/>
        <v>38</v>
      </c>
      <c r="I24" s="17">
        <f>1/E24</f>
        <v>5.2631578947368418E-2</v>
      </c>
      <c r="J24" s="14">
        <f t="shared" si="3"/>
        <v>1</v>
      </c>
      <c r="K24" s="58"/>
      <c r="L24" s="58"/>
      <c r="M24" s="58"/>
    </row>
    <row r="25" spans="2:13" x14ac:dyDescent="0.25">
      <c r="B25" s="15">
        <v>881</v>
      </c>
      <c r="C25" s="16">
        <v>976</v>
      </c>
      <c r="D25" s="39">
        <v>9</v>
      </c>
      <c r="E25" s="11">
        <v>18</v>
      </c>
      <c r="F25" s="11">
        <f t="shared" si="0"/>
        <v>21.599999999999998</v>
      </c>
      <c r="G25" s="11">
        <f t="shared" si="1"/>
        <v>27</v>
      </c>
      <c r="H25" s="21">
        <f t="shared" si="2"/>
        <v>36</v>
      </c>
      <c r="I25" s="17">
        <f>1/E25</f>
        <v>5.5555555555555552E-2</v>
      </c>
      <c r="J25" s="14">
        <f t="shared" si="3"/>
        <v>1</v>
      </c>
      <c r="K25" s="58"/>
      <c r="L25" s="58"/>
      <c r="M25" s="58"/>
    </row>
    <row r="26" spans="2:13" x14ac:dyDescent="0.25">
      <c r="B26" s="15">
        <v>976</v>
      </c>
      <c r="C26" s="16">
        <v>1079</v>
      </c>
      <c r="D26" s="39">
        <v>10</v>
      </c>
      <c r="E26" s="11">
        <v>17</v>
      </c>
      <c r="F26" s="11">
        <f t="shared" si="0"/>
        <v>20.399999999999999</v>
      </c>
      <c r="G26" s="11">
        <f t="shared" si="1"/>
        <v>25.5</v>
      </c>
      <c r="H26" s="21">
        <f t="shared" si="2"/>
        <v>34</v>
      </c>
      <c r="I26" s="17">
        <f>1/E26</f>
        <v>5.8823529411764705E-2</v>
      </c>
      <c r="J26" s="14">
        <f t="shared" si="3"/>
        <v>1</v>
      </c>
      <c r="K26" s="58"/>
      <c r="L26" s="58"/>
      <c r="M26" s="58"/>
    </row>
    <row r="27" spans="2:13" ht="15.75" thickBot="1" x14ac:dyDescent="0.3">
      <c r="B27" s="61">
        <v>1079</v>
      </c>
      <c r="C27" s="62" t="s">
        <v>47</v>
      </c>
      <c r="D27" s="40">
        <v>11</v>
      </c>
      <c r="E27" s="22">
        <v>15</v>
      </c>
      <c r="F27" s="22">
        <f>E27*$D$10</f>
        <v>18</v>
      </c>
      <c r="G27" s="22">
        <f>E27*$E$10</f>
        <v>22.5</v>
      </c>
      <c r="H27" s="23">
        <f>E27*$F$10</f>
        <v>30</v>
      </c>
      <c r="I27" s="19">
        <f>1/E27</f>
        <v>6.6666666666666666E-2</v>
      </c>
      <c r="J27" s="20">
        <f>$I27*E27</f>
        <v>1</v>
      </c>
      <c r="K27" s="58"/>
      <c r="L27" s="58"/>
      <c r="M27" s="58"/>
    </row>
    <row r="28" spans="2:13" x14ac:dyDescent="0.25">
      <c r="B28" s="29"/>
      <c r="C28" s="29"/>
      <c r="D28" s="56"/>
      <c r="K28" s="58"/>
      <c r="L28" s="58"/>
      <c r="M28" s="58"/>
    </row>
    <row r="31" spans="2:13" x14ac:dyDescent="0.25">
      <c r="C31" s="43" t="s">
        <v>37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13" x14ac:dyDescent="0.25">
      <c r="C32" s="44" t="s">
        <v>55</v>
      </c>
      <c r="D32" s="44"/>
      <c r="E32" s="44"/>
      <c r="F32" s="44"/>
      <c r="G32" s="44"/>
      <c r="H32" s="44"/>
      <c r="J32" s="29"/>
      <c r="K32" s="29"/>
    </row>
    <row r="33" spans="3:10" x14ac:dyDescent="0.25">
      <c r="D33" s="30"/>
      <c r="E33" s="30" t="s">
        <v>13</v>
      </c>
      <c r="G33" s="26" t="s">
        <v>14</v>
      </c>
      <c r="I33" s="26" t="s">
        <v>50</v>
      </c>
      <c r="J33" s="29"/>
    </row>
    <row r="34" spans="3:10" x14ac:dyDescent="0.25">
      <c r="C34" s="47" t="s">
        <v>12</v>
      </c>
      <c r="D34" s="47"/>
      <c r="E34" s="32" t="str">
        <f>F15</f>
        <v>II</v>
      </c>
      <c r="G34" s="35" t="str">
        <f>E15</f>
        <v>I</v>
      </c>
      <c r="I34" s="35" t="str">
        <f>E15</f>
        <v>I</v>
      </c>
      <c r="J34" s="29"/>
    </row>
    <row r="35" spans="3:10" x14ac:dyDescent="0.25">
      <c r="C35" s="45" t="s">
        <v>58</v>
      </c>
      <c r="D35" s="45"/>
      <c r="E35" s="32">
        <v>1</v>
      </c>
      <c r="G35" s="35">
        <f>J15</f>
        <v>1</v>
      </c>
      <c r="I35" s="35">
        <f>J15</f>
        <v>1</v>
      </c>
      <c r="J35" s="29"/>
    </row>
    <row r="36" spans="3:10" x14ac:dyDescent="0.25">
      <c r="C36" s="46" t="s">
        <v>57</v>
      </c>
      <c r="D36" s="46"/>
      <c r="E36" s="27">
        <v>0.1</v>
      </c>
      <c r="G36" s="27">
        <v>0.1</v>
      </c>
      <c r="I36" s="27">
        <v>0.1</v>
      </c>
      <c r="J36" s="29"/>
    </row>
    <row r="37" spans="3:10" x14ac:dyDescent="0.25">
      <c r="C37" s="46" t="s">
        <v>35</v>
      </c>
      <c r="D37" s="46"/>
      <c r="E37" s="28">
        <f>100*(1-E36)</f>
        <v>90</v>
      </c>
      <c r="G37" s="27">
        <f>100*(1-G36)</f>
        <v>90</v>
      </c>
      <c r="I37" s="28">
        <f>100*(1-I36/I35)</f>
        <v>90</v>
      </c>
      <c r="J37" s="29"/>
    </row>
    <row r="38" spans="3:10" x14ac:dyDescent="0.25">
      <c r="C38" s="48" t="s">
        <v>54</v>
      </c>
      <c r="D38" s="48"/>
      <c r="E38" s="31">
        <v>6</v>
      </c>
      <c r="G38" s="31">
        <v>6</v>
      </c>
      <c r="I38" s="31">
        <v>2</v>
      </c>
      <c r="J38" s="29"/>
    </row>
    <row r="39" spans="3:10" ht="63" customHeight="1" x14ac:dyDescent="0.25">
      <c r="C39" s="41" t="s">
        <v>52</v>
      </c>
      <c r="D39" s="41"/>
      <c r="E39" s="33">
        <f>F22</f>
        <v>30</v>
      </c>
      <c r="G39" s="33">
        <f>E22</f>
        <v>25</v>
      </c>
      <c r="I39" s="34" t="str">
        <f>E18</f>
        <v>neribotas laikas</v>
      </c>
      <c r="J39" s="29"/>
    </row>
    <row r="40" spans="3:10" ht="45" x14ac:dyDescent="0.25">
      <c r="C40" s="42" t="s">
        <v>11</v>
      </c>
      <c r="D40" s="42"/>
      <c r="E40" s="6">
        <f>IF(E38&lt;3,"Laikas neribojamas",E39-E36/I22)</f>
        <v>27.5</v>
      </c>
      <c r="G40" s="6">
        <f>IF(G38&lt;3,"Laikas neribojamas",G39-G36/I22)</f>
        <v>22.5</v>
      </c>
      <c r="I40" s="8" t="str">
        <f xml:space="preserve"> IF(I38&lt;3, "Likes laikasneribotas", I39-I36/I22)</f>
        <v>Likes laikasneribotas</v>
      </c>
      <c r="J40" s="29"/>
    </row>
  </sheetData>
  <mergeCells count="13">
    <mergeCell ref="B1:E1"/>
    <mergeCell ref="B14:C14"/>
    <mergeCell ref="E14:H14"/>
    <mergeCell ref="D12:H13"/>
    <mergeCell ref="C39:D39"/>
    <mergeCell ref="C40:D40"/>
    <mergeCell ref="C31:M31"/>
    <mergeCell ref="C32:H32"/>
    <mergeCell ref="C35:D35"/>
    <mergeCell ref="C36:D36"/>
    <mergeCell ref="C34:D34"/>
    <mergeCell ref="C37:D37"/>
    <mergeCell ref="C38:D3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4"/>
  <sheetViews>
    <sheetView topLeftCell="A100" workbookViewId="0">
      <selection activeCell="I14" sqref="I14"/>
    </sheetView>
  </sheetViews>
  <sheetFormatPr defaultRowHeight="15" x14ac:dyDescent="0.25"/>
  <sheetData>
    <row r="12" spans="2:5" x14ac:dyDescent="0.25">
      <c r="C12" t="s">
        <v>1</v>
      </c>
      <c r="D12" t="s">
        <v>2</v>
      </c>
      <c r="E12" t="s">
        <v>0</v>
      </c>
    </row>
    <row r="13" spans="2:5" ht="60" x14ac:dyDescent="0.25">
      <c r="B13" s="3" t="s">
        <v>6</v>
      </c>
      <c r="C13" s="1" t="s">
        <v>3</v>
      </c>
      <c r="D13" s="2" t="s">
        <v>4</v>
      </c>
      <c r="E13" s="2" t="s">
        <v>5</v>
      </c>
    </row>
    <row r="14" spans="2:5" ht="90" x14ac:dyDescent="0.25">
      <c r="B14" s="3" t="s">
        <v>7</v>
      </c>
      <c r="C14">
        <v>2</v>
      </c>
      <c r="D14">
        <v>3</v>
      </c>
      <c r="E1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2015-05-14T14:20:30Z</dcterms:modified>
</cp:coreProperties>
</file>