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20895" windowHeight="10110"/>
  </bookViews>
  <sheets>
    <sheet name="KRP" sheetId="1" r:id="rId1"/>
    <sheet name="kikut" sheetId="2" r:id="rId2"/>
  </sheets>
  <calcPr calcId="145621"/>
</workbook>
</file>

<file path=xl/calcChain.xml><?xml version="1.0" encoding="utf-8"?>
<calcChain xmlns="http://schemas.openxmlformats.org/spreadsheetml/2006/main">
  <c r="Q7" i="2" l="1"/>
  <c r="B29" i="2"/>
  <c r="G16" i="1"/>
  <c r="N11" i="2" l="1"/>
  <c r="M11" i="2"/>
  <c r="L11" i="2"/>
  <c r="J11" i="2"/>
  <c r="K11" i="2"/>
  <c r="I11" i="2"/>
  <c r="H11" i="2"/>
  <c r="E11" i="2"/>
  <c r="F11" i="2"/>
  <c r="G11" i="2"/>
  <c r="D11" i="2"/>
  <c r="C11" i="2"/>
  <c r="B11" i="2"/>
  <c r="N10" i="2"/>
  <c r="N9" i="2"/>
  <c r="N8" i="2"/>
  <c r="N7" i="2"/>
  <c r="N6" i="2"/>
  <c r="N5" i="2"/>
  <c r="N4" i="2"/>
  <c r="N3" i="2"/>
  <c r="N2" i="2"/>
  <c r="C7" i="1" l="1"/>
  <c r="I9" i="1"/>
  <c r="F10" i="1"/>
  <c r="F9" i="1"/>
  <c r="D6" i="1"/>
  <c r="D5" i="1"/>
  <c r="G11" i="1" l="1"/>
  <c r="G17" i="1"/>
  <c r="G18" i="1"/>
  <c r="G19" i="1"/>
  <c r="G20" i="1"/>
  <c r="G21" i="1"/>
  <c r="G15" i="1"/>
  <c r="G14" i="1"/>
  <c r="F11" i="1"/>
  <c r="G10" i="1"/>
  <c r="F12" i="1"/>
  <c r="F13" i="1" s="1"/>
  <c r="G13" i="1" s="1"/>
  <c r="D7" i="1"/>
  <c r="G12" i="1" l="1"/>
  <c r="F22" i="1"/>
  <c r="F5" i="1" s="1"/>
  <c r="F28" i="1" s="1"/>
  <c r="F30" i="1" s="1"/>
  <c r="G9" i="1"/>
  <c r="G22" i="1" s="1"/>
  <c r="G5" i="1" s="1"/>
  <c r="F29" i="1" s="1"/>
  <c r="G6" i="1" l="1"/>
  <c r="G7" i="1" s="1"/>
  <c r="G23" i="1" s="1"/>
  <c r="F6" i="1"/>
  <c r="F7" i="1" s="1"/>
  <c r="F23" i="1" s="1"/>
</calcChain>
</file>

<file path=xl/sharedStrings.xml><?xml version="1.0" encoding="utf-8"?>
<sst xmlns="http://schemas.openxmlformats.org/spreadsheetml/2006/main" count="152" uniqueCount="75">
  <si>
    <t>Liikevaihto</t>
  </si>
  <si>
    <t>Myyntikate</t>
  </si>
  <si>
    <t>Kikut</t>
  </si>
  <si>
    <t>Mukut</t>
  </si>
  <si>
    <t>YEL</t>
  </si>
  <si>
    <t>Palkat (yrittäjä)</t>
  </si>
  <si>
    <t>Palkat (tt)</t>
  </si>
  <si>
    <t>Tyel</t>
  </si>
  <si>
    <t>Yrittäjän sv</t>
  </si>
  <si>
    <t>Vuokra</t>
  </si>
  <si>
    <t>Kiinteistökulut</t>
  </si>
  <si>
    <t>Markkinointi</t>
  </si>
  <si>
    <t>Huolto, korjaus</t>
  </si>
  <si>
    <t>Autokulut</t>
  </si>
  <si>
    <t>Toimistokulut</t>
  </si>
  <si>
    <t>Kirjanpito</t>
  </si>
  <si>
    <t>Muut kikut</t>
  </si>
  <si>
    <t>Käyttökate</t>
  </si>
  <si>
    <t>kk</t>
  </si>
  <si>
    <t>Vuosi</t>
  </si>
  <si>
    <t>%</t>
  </si>
  <si>
    <t>lkm</t>
  </si>
  <si>
    <t>Palkka</t>
  </si>
  <si>
    <t>Työtulo</t>
  </si>
  <si>
    <t>Kikut yhteensä</t>
  </si>
  <si>
    <t>Vaihe 3. Määritä tuotteen/palvelun veroton yksikkö hinta</t>
  </si>
  <si>
    <t>€/kpl</t>
  </si>
  <si>
    <t xml:space="preserve">Vaihe 4. Krp kappaleina </t>
  </si>
  <si>
    <t>Myyntipäiviä kuukaudessa</t>
  </si>
  <si>
    <t>Krp:n myynti/kk</t>
  </si>
  <si>
    <t>Krp:n myynti/vuosi</t>
  </si>
  <si>
    <t>Krp:n myynti/päivä</t>
  </si>
  <si>
    <t>tam</t>
  </si>
  <si>
    <t>hel</t>
  </si>
  <si>
    <t>maal</t>
  </si>
  <si>
    <t>huht</t>
  </si>
  <si>
    <t>tou</t>
  </si>
  <si>
    <t>kesä</t>
  </si>
  <si>
    <t>hein</t>
  </si>
  <si>
    <t>elo</t>
  </si>
  <si>
    <t>sys</t>
  </si>
  <si>
    <t>lok</t>
  </si>
  <si>
    <t>mar</t>
  </si>
  <si>
    <t>jou</t>
  </si>
  <si>
    <t>netti</t>
  </si>
  <si>
    <t>lehdet</t>
  </si>
  <si>
    <t>käyntikortit</t>
  </si>
  <si>
    <t>radio</t>
  </si>
  <si>
    <t>messut</t>
  </si>
  <si>
    <t>matka</t>
  </si>
  <si>
    <t>vuokra</t>
  </si>
  <si>
    <t>€</t>
  </si>
  <si>
    <t>Työkalut</t>
  </si>
  <si>
    <t>kalusto</t>
  </si>
  <si>
    <t>tietokoneet</t>
  </si>
  <si>
    <t>kopio</t>
  </si>
  <si>
    <t>faxi</t>
  </si>
  <si>
    <t>Myymäläkalusteet</t>
  </si>
  <si>
    <t>hyllyt</t>
  </si>
  <si>
    <t>pöydät/tuolit</t>
  </si>
  <si>
    <t>Hosting</t>
  </si>
  <si>
    <t>toimistokalusteet/ tarvikkeet</t>
  </si>
  <si>
    <t>tabletit</t>
  </si>
  <si>
    <t>kpl</t>
  </si>
  <si>
    <t>3 kpl on jo</t>
  </si>
  <si>
    <t>puhelimet ja liitymät</t>
  </si>
  <si>
    <t>3 vuotta</t>
  </si>
  <si>
    <t>x</t>
  </si>
  <si>
    <t>TV-ohjelmien välit</t>
  </si>
  <si>
    <t>yhteensä</t>
  </si>
  <si>
    <t>Yht</t>
  </si>
  <si>
    <t>yht</t>
  </si>
  <si>
    <t>muut</t>
  </si>
  <si>
    <t>mainoskirjeet</t>
  </si>
  <si>
    <t>jaakaa mainoksia palkka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</si>
</sst>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Verdana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1" fontId="0" fillId="0" borderId="0" xfId="0" applyNumberFormat="1" applyBorder="1"/>
    <xf numFmtId="0" fontId="0" fillId="0" borderId="0" xfId="0" applyBorder="1"/>
    <xf numFmtId="1" fontId="1" fillId="0" borderId="0" xfId="0" applyNumberFormat="1" applyFont="1" applyBorder="1"/>
    <xf numFmtId="1" fontId="0" fillId="0" borderId="1" xfId="0" applyNumberFormat="1" applyBorder="1"/>
    <xf numFmtId="0" fontId="0" fillId="0" borderId="1" xfId="0" applyBorder="1"/>
    <xf numFmtId="0" fontId="0" fillId="2" borderId="0" xfId="0" applyFill="1"/>
    <xf numFmtId="0" fontId="0" fillId="3" borderId="2" xfId="0" applyFill="1" applyBorder="1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/>
    <xf numFmtId="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0" fillId="3" borderId="4" xfId="0" applyFont="1" applyFill="1" applyBorder="1"/>
    <xf numFmtId="6" fontId="0" fillId="0" borderId="2" xfId="0" applyNumberFormat="1" applyBorder="1"/>
    <xf numFmtId="8" fontId="0" fillId="0" borderId="2" xfId="0" applyNumberFormat="1" applyBorder="1"/>
    <xf numFmtId="6" fontId="0" fillId="0" borderId="0" xfId="0" applyNumberFormat="1"/>
    <xf numFmtId="6" fontId="6" fillId="3" borderId="2" xfId="0" applyNumberFormat="1" applyFont="1" applyFill="1" applyBorder="1"/>
    <xf numFmtId="1" fontId="7" fillId="0" borderId="1" xfId="0" applyNumberFormat="1" applyFont="1" applyBorder="1"/>
    <xf numFmtId="2" fontId="0" fillId="0" borderId="2" xfId="0" applyNumberFormat="1" applyBorder="1"/>
    <xf numFmtId="2" fontId="0" fillId="3" borderId="2" xfId="0" applyNumberFormat="1" applyFill="1" applyBorder="1"/>
    <xf numFmtId="0" fontId="1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4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10" sqref="K10"/>
    </sheetView>
  </sheetViews>
  <sheetFormatPr defaultRowHeight="15" x14ac:dyDescent="0.25"/>
  <cols>
    <col min="1" max="1" width="18.28515625" customWidth="1"/>
    <col min="6" max="6" width="11.5703125" bestFit="1" customWidth="1"/>
    <col min="7" max="7" width="9.5703125" bestFit="1" customWidth="1"/>
  </cols>
  <sheetData>
    <row r="1" spans="1:14" x14ac:dyDescent="0.25">
      <c r="A1" s="2"/>
    </row>
    <row r="3" spans="1:14" x14ac:dyDescent="0.25">
      <c r="A3" s="4"/>
      <c r="B3" s="4"/>
      <c r="C3" s="4"/>
      <c r="D3" s="4"/>
      <c r="E3" s="4"/>
      <c r="F3" s="4"/>
      <c r="G3" s="4"/>
    </row>
    <row r="4" spans="1:14" x14ac:dyDescent="0.25">
      <c r="A4" s="10"/>
      <c r="B4" s="9"/>
      <c r="C4" s="9"/>
      <c r="D4" s="9"/>
      <c r="E4" s="28" t="s">
        <v>51</v>
      </c>
      <c r="F4" s="28" t="s">
        <v>18</v>
      </c>
      <c r="G4" s="28" t="s">
        <v>19</v>
      </c>
    </row>
    <row r="5" spans="1:14" x14ac:dyDescent="0.25">
      <c r="A5" s="27" t="s">
        <v>0</v>
      </c>
      <c r="B5" s="10" t="s">
        <v>20</v>
      </c>
      <c r="C5" s="10">
        <v>100</v>
      </c>
      <c r="D5" s="10">
        <f>C5/100</f>
        <v>1</v>
      </c>
      <c r="E5" s="10"/>
      <c r="F5" s="25">
        <f>F22/D7</f>
        <v>28124.081632653066</v>
      </c>
      <c r="G5" s="25">
        <f>G22/D7</f>
        <v>334818.97959183675</v>
      </c>
    </row>
    <row r="6" spans="1:14" x14ac:dyDescent="0.25">
      <c r="A6" s="27" t="s">
        <v>3</v>
      </c>
      <c r="B6" s="10" t="s">
        <v>20</v>
      </c>
      <c r="C6" s="10">
        <v>30</v>
      </c>
      <c r="D6" s="10">
        <f t="shared" ref="D6:D7" si="0">C6/100</f>
        <v>0.3</v>
      </c>
      <c r="E6" s="10"/>
      <c r="F6" s="25">
        <f>F5*D6</f>
        <v>8437.224489795919</v>
      </c>
      <c r="G6" s="25">
        <f>G5*D6</f>
        <v>100445.69387755102</v>
      </c>
      <c r="I6">
        <v>8437.2199999999993</v>
      </c>
      <c r="K6" s="2"/>
      <c r="L6" s="2"/>
      <c r="M6" s="2"/>
      <c r="N6" s="2"/>
    </row>
    <row r="7" spans="1:14" x14ac:dyDescent="0.25">
      <c r="A7" s="27" t="s">
        <v>1</v>
      </c>
      <c r="B7" s="10" t="s">
        <v>20</v>
      </c>
      <c r="C7" s="10">
        <f>100-C6</f>
        <v>70</v>
      </c>
      <c r="D7" s="10">
        <f t="shared" si="0"/>
        <v>0.7</v>
      </c>
      <c r="E7" s="10"/>
      <c r="F7" s="25">
        <f>F5-F6</f>
        <v>19686.857142857145</v>
      </c>
      <c r="G7" s="25">
        <f>G5-G6</f>
        <v>234373.28571428574</v>
      </c>
    </row>
    <row r="8" spans="1:14" x14ac:dyDescent="0.25">
      <c r="A8" s="27" t="s">
        <v>2</v>
      </c>
      <c r="B8" s="10"/>
      <c r="C8" s="10"/>
      <c r="D8" s="10"/>
      <c r="E8" s="10"/>
      <c r="F8" s="25"/>
      <c r="G8" s="25"/>
    </row>
    <row r="9" spans="1:14" x14ac:dyDescent="0.25">
      <c r="A9" s="9" t="s">
        <v>5</v>
      </c>
      <c r="B9" s="10" t="s">
        <v>21</v>
      </c>
      <c r="C9" s="10">
        <v>6</v>
      </c>
      <c r="D9" s="10" t="s">
        <v>22</v>
      </c>
      <c r="E9" s="25">
        <v>2500</v>
      </c>
      <c r="F9" s="25">
        <f>C9*E9</f>
        <v>15000</v>
      </c>
      <c r="G9" s="25">
        <f>F9*12</f>
        <v>180000</v>
      </c>
      <c r="H9" t="s">
        <v>23</v>
      </c>
      <c r="I9" s="1">
        <f>C9*10000</f>
        <v>60000</v>
      </c>
      <c r="K9" s="2"/>
      <c r="L9" s="2"/>
      <c r="M9" s="2"/>
    </row>
    <row r="10" spans="1:14" x14ac:dyDescent="0.25">
      <c r="A10" s="9" t="s">
        <v>4</v>
      </c>
      <c r="B10" s="10" t="s">
        <v>20</v>
      </c>
      <c r="C10" s="10">
        <v>22</v>
      </c>
      <c r="D10" s="10"/>
      <c r="E10" s="25"/>
      <c r="F10" s="25">
        <f>I9/112*0.22</f>
        <v>117.85714285714285</v>
      </c>
      <c r="G10" s="25">
        <f>F10*12</f>
        <v>1414.2857142857142</v>
      </c>
      <c r="K10">
        <v>117.86</v>
      </c>
    </row>
    <row r="11" spans="1:14" x14ac:dyDescent="0.25">
      <c r="A11" s="9" t="s">
        <v>8</v>
      </c>
      <c r="B11" s="10" t="s">
        <v>20</v>
      </c>
      <c r="C11" s="10">
        <v>2</v>
      </c>
      <c r="D11" s="10"/>
      <c r="E11" s="25"/>
      <c r="F11" s="25">
        <f>I9*0.02/12</f>
        <v>100</v>
      </c>
      <c r="G11" s="25">
        <f>F11*12</f>
        <v>1200</v>
      </c>
    </row>
    <row r="12" spans="1:14" x14ac:dyDescent="0.25">
      <c r="A12" s="9" t="s">
        <v>6</v>
      </c>
      <c r="B12" s="10" t="s">
        <v>21</v>
      </c>
      <c r="C12" s="10">
        <v>0</v>
      </c>
      <c r="D12" s="10" t="s">
        <v>22</v>
      </c>
      <c r="E12" s="25">
        <v>2300</v>
      </c>
      <c r="F12" s="25">
        <f>C12*E12</f>
        <v>0</v>
      </c>
      <c r="G12" s="25">
        <f>F12*12</f>
        <v>0</v>
      </c>
    </row>
    <row r="13" spans="1:14" x14ac:dyDescent="0.25">
      <c r="A13" s="9" t="s">
        <v>7</v>
      </c>
      <c r="B13" s="10" t="s">
        <v>20</v>
      </c>
      <c r="C13" s="10">
        <v>30</v>
      </c>
      <c r="D13" s="10"/>
      <c r="E13" s="10"/>
      <c r="F13" s="25">
        <f>F12*0.3</f>
        <v>0</v>
      </c>
      <c r="G13" s="25">
        <f>F13*12</f>
        <v>0</v>
      </c>
    </row>
    <row r="14" spans="1:14" x14ac:dyDescent="0.25">
      <c r="A14" s="9" t="s">
        <v>9</v>
      </c>
      <c r="B14" s="10"/>
      <c r="C14" s="10"/>
      <c r="D14" s="10"/>
      <c r="E14" s="10"/>
      <c r="F14" s="25">
        <v>1200</v>
      </c>
      <c r="G14" s="25">
        <f>12*F14</f>
        <v>14400</v>
      </c>
    </row>
    <row r="15" spans="1:14" x14ac:dyDescent="0.25">
      <c r="A15" s="9" t="s">
        <v>10</v>
      </c>
      <c r="B15" s="10"/>
      <c r="C15" s="10"/>
      <c r="D15" s="10"/>
      <c r="E15" s="10"/>
      <c r="F15" s="25">
        <v>1000</v>
      </c>
      <c r="G15" s="25">
        <f>12*F15</f>
        <v>12000</v>
      </c>
      <c r="I15" t="s">
        <v>50</v>
      </c>
      <c r="J15">
        <v>1200</v>
      </c>
    </row>
    <row r="16" spans="1:14" x14ac:dyDescent="0.25">
      <c r="A16" s="9" t="s">
        <v>11</v>
      </c>
      <c r="B16" s="10"/>
      <c r="C16" s="10"/>
      <c r="D16" s="10"/>
      <c r="E16" s="10"/>
      <c r="F16" s="26">
        <v>469</v>
      </c>
      <c r="G16" s="26">
        <f>3759</f>
        <v>3759</v>
      </c>
    </row>
    <row r="17" spans="1:8" x14ac:dyDescent="0.25">
      <c r="A17" s="9" t="s">
        <v>12</v>
      </c>
      <c r="B17" s="10"/>
      <c r="C17" s="10"/>
      <c r="D17" s="10"/>
      <c r="E17" s="10"/>
      <c r="F17" s="25">
        <v>50</v>
      </c>
      <c r="G17" s="25">
        <f t="shared" ref="G17:G21" si="1">12*F17</f>
        <v>600</v>
      </c>
    </row>
    <row r="18" spans="1:8" x14ac:dyDescent="0.25">
      <c r="A18" s="9" t="s">
        <v>13</v>
      </c>
      <c r="B18" s="10"/>
      <c r="C18" s="10"/>
      <c r="D18" s="10"/>
      <c r="E18" s="10"/>
      <c r="F18" s="25">
        <v>0</v>
      </c>
      <c r="G18" s="25">
        <f t="shared" si="1"/>
        <v>0</v>
      </c>
    </row>
    <row r="19" spans="1:8" x14ac:dyDescent="0.25">
      <c r="A19" s="9" t="s">
        <v>14</v>
      </c>
      <c r="B19" s="10"/>
      <c r="C19" s="10"/>
      <c r="D19" s="10"/>
      <c r="E19" s="10"/>
      <c r="F19" s="25">
        <v>500</v>
      </c>
      <c r="G19" s="25">
        <f t="shared" si="1"/>
        <v>6000</v>
      </c>
    </row>
    <row r="20" spans="1:8" x14ac:dyDescent="0.25">
      <c r="A20" s="9" t="s">
        <v>15</v>
      </c>
      <c r="B20" s="10"/>
      <c r="C20" s="10"/>
      <c r="D20" s="10"/>
      <c r="E20" s="10"/>
      <c r="F20" s="25">
        <v>250</v>
      </c>
      <c r="G20" s="25">
        <f t="shared" si="1"/>
        <v>3000</v>
      </c>
    </row>
    <row r="21" spans="1:8" x14ac:dyDescent="0.25">
      <c r="A21" s="9" t="s">
        <v>16</v>
      </c>
      <c r="B21" s="10"/>
      <c r="C21" s="10"/>
      <c r="D21" s="10"/>
      <c r="E21" s="10"/>
      <c r="F21" s="25">
        <v>1000</v>
      </c>
      <c r="G21" s="25">
        <f t="shared" si="1"/>
        <v>12000</v>
      </c>
    </row>
    <row r="22" spans="1:8" x14ac:dyDescent="0.25">
      <c r="A22" s="27" t="s">
        <v>24</v>
      </c>
      <c r="B22" s="10"/>
      <c r="C22" s="10"/>
      <c r="D22" s="10"/>
      <c r="E22" s="10"/>
      <c r="F22" s="25">
        <f>SUM(F9:F21)</f>
        <v>19686.857142857145</v>
      </c>
      <c r="G22" s="25">
        <f>SUM(G9:G21)</f>
        <v>234373.28571428571</v>
      </c>
    </row>
    <row r="23" spans="1:8" x14ac:dyDescent="0.25">
      <c r="A23" s="27" t="s">
        <v>17</v>
      </c>
      <c r="B23" s="10"/>
      <c r="C23" s="10"/>
      <c r="D23" s="10"/>
      <c r="E23" s="10"/>
      <c r="F23" s="25">
        <f>F7-F22</f>
        <v>0</v>
      </c>
      <c r="G23" s="25">
        <f>G7-G22</f>
        <v>0</v>
      </c>
    </row>
    <row r="24" spans="1:8" ht="15.75" thickBot="1" x14ac:dyDescent="0.3"/>
    <row r="25" spans="1:8" ht="15.75" thickBot="1" x14ac:dyDescent="0.3">
      <c r="A25" s="2" t="s">
        <v>25</v>
      </c>
      <c r="F25" s="2" t="s">
        <v>26</v>
      </c>
      <c r="G25" s="7">
        <v>0.99</v>
      </c>
    </row>
    <row r="26" spans="1:8" ht="15.75" thickBot="1" x14ac:dyDescent="0.3"/>
    <row r="27" spans="1:8" ht="15.75" thickBot="1" x14ac:dyDescent="0.3">
      <c r="A27" s="2" t="s">
        <v>27</v>
      </c>
      <c r="C27" s="2" t="s">
        <v>28</v>
      </c>
      <c r="D27" s="3"/>
      <c r="E27" s="2"/>
      <c r="F27" s="6">
        <v>31</v>
      </c>
    </row>
    <row r="28" spans="1:8" ht="15.75" thickBot="1" x14ac:dyDescent="0.3">
      <c r="C28" s="2" t="s">
        <v>29</v>
      </c>
      <c r="E28" s="4"/>
      <c r="F28" s="24">
        <f>F5/G25</f>
        <v>28408.163265306128</v>
      </c>
      <c r="H28" s="5"/>
    </row>
    <row r="29" spans="1:8" ht="15.75" thickBot="1" x14ac:dyDescent="0.3">
      <c r="C29" s="2" t="s">
        <v>30</v>
      </c>
      <c r="F29" s="6">
        <f>G5/G25</f>
        <v>338200.98948670377</v>
      </c>
    </row>
    <row r="30" spans="1:8" ht="15.75" thickBot="1" x14ac:dyDescent="0.3">
      <c r="C30" s="2" t="s">
        <v>31</v>
      </c>
      <c r="F30" s="6">
        <f>F28/F27</f>
        <v>916.39236339697186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8" sqref="A8"/>
    </sheetView>
  </sheetViews>
  <sheetFormatPr defaultRowHeight="15" x14ac:dyDescent="0.25"/>
  <cols>
    <col min="1" max="1" width="21.140625" customWidth="1"/>
    <col min="14" max="14" width="9.5703125" bestFit="1" customWidth="1"/>
  </cols>
  <sheetData>
    <row r="1" spans="1:17" x14ac:dyDescent="0.25">
      <c r="A1" s="9"/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70</v>
      </c>
    </row>
    <row r="2" spans="1:17" ht="15.75" x14ac:dyDescent="0.25">
      <c r="A2" s="17" t="s">
        <v>46</v>
      </c>
      <c r="B2" s="14">
        <v>100</v>
      </c>
      <c r="C2" s="15" t="s">
        <v>67</v>
      </c>
      <c r="D2" s="15" t="s">
        <v>67</v>
      </c>
      <c r="E2" s="15" t="s">
        <v>67</v>
      </c>
      <c r="F2" s="15" t="s">
        <v>67</v>
      </c>
      <c r="G2" s="15" t="s">
        <v>67</v>
      </c>
      <c r="H2" s="15" t="s">
        <v>67</v>
      </c>
      <c r="I2" s="15" t="s">
        <v>67</v>
      </c>
      <c r="J2" s="15" t="s">
        <v>67</v>
      </c>
      <c r="K2" s="15" t="s">
        <v>67</v>
      </c>
      <c r="L2" s="15" t="s">
        <v>67</v>
      </c>
      <c r="M2" s="15" t="s">
        <v>67</v>
      </c>
      <c r="N2" s="20">
        <f>B2</f>
        <v>100</v>
      </c>
    </row>
    <row r="3" spans="1:17" ht="15.75" x14ac:dyDescent="0.25">
      <c r="A3" s="18" t="s">
        <v>68</v>
      </c>
      <c r="B3" s="14">
        <v>175</v>
      </c>
      <c r="C3" s="14" t="s">
        <v>67</v>
      </c>
      <c r="D3" s="14" t="s">
        <v>67</v>
      </c>
      <c r="E3" s="14" t="s">
        <v>67</v>
      </c>
      <c r="F3" s="14" t="s">
        <v>67</v>
      </c>
      <c r="G3" s="14" t="s">
        <v>67</v>
      </c>
      <c r="H3" s="14" t="s">
        <v>67</v>
      </c>
      <c r="I3" s="14" t="s">
        <v>67</v>
      </c>
      <c r="J3" s="14" t="s">
        <v>67</v>
      </c>
      <c r="K3" s="14" t="s">
        <v>67</v>
      </c>
      <c r="L3" s="14">
        <v>175</v>
      </c>
      <c r="M3" s="14">
        <v>175</v>
      </c>
      <c r="N3" s="20">
        <f>B3+L3+M3</f>
        <v>525</v>
      </c>
    </row>
    <row r="4" spans="1:17" ht="15.75" x14ac:dyDescent="0.25">
      <c r="A4" s="17" t="s">
        <v>44</v>
      </c>
      <c r="B4" s="16">
        <v>15.6</v>
      </c>
      <c r="C4" s="16">
        <v>15.6</v>
      </c>
      <c r="D4" s="16">
        <v>15.6</v>
      </c>
      <c r="E4" s="16">
        <v>15.6</v>
      </c>
      <c r="F4" s="16">
        <v>15.6</v>
      </c>
      <c r="G4" s="16">
        <v>15.6</v>
      </c>
      <c r="H4" s="16">
        <v>15.6</v>
      </c>
      <c r="I4" s="16">
        <v>15.6</v>
      </c>
      <c r="J4" s="16">
        <v>15.6</v>
      </c>
      <c r="K4" s="16">
        <v>15.6</v>
      </c>
      <c r="L4" s="16">
        <v>15.6</v>
      </c>
      <c r="M4" s="16">
        <v>15.6</v>
      </c>
      <c r="N4" s="21">
        <f>SUM(B4:M4)</f>
        <v>187.19999999999996</v>
      </c>
    </row>
    <row r="5" spans="1:17" ht="15.75" x14ac:dyDescent="0.25">
      <c r="A5" s="17" t="s">
        <v>45</v>
      </c>
      <c r="B5" s="16">
        <v>3.86</v>
      </c>
      <c r="C5" s="16">
        <v>3.86</v>
      </c>
      <c r="D5" s="16">
        <v>3.86</v>
      </c>
      <c r="E5" s="16">
        <v>3.86</v>
      </c>
      <c r="F5" s="16">
        <v>3.86</v>
      </c>
      <c r="G5" s="16">
        <v>3.86</v>
      </c>
      <c r="H5" s="16">
        <v>3.86</v>
      </c>
      <c r="I5" s="16">
        <v>3.86</v>
      </c>
      <c r="J5" s="16">
        <v>3.86</v>
      </c>
      <c r="K5" s="16">
        <v>3.86</v>
      </c>
      <c r="L5" s="16">
        <v>3.86</v>
      </c>
      <c r="M5" s="16">
        <v>3.86</v>
      </c>
      <c r="N5" s="21">
        <f>SUM(B5:M5)</f>
        <v>46.32</v>
      </c>
    </row>
    <row r="6" spans="1:17" ht="15.75" x14ac:dyDescent="0.25">
      <c r="A6" s="17" t="s">
        <v>47</v>
      </c>
      <c r="B6" s="15" t="s">
        <v>67</v>
      </c>
      <c r="C6" s="15" t="s">
        <v>67</v>
      </c>
      <c r="D6" s="15" t="s">
        <v>67</v>
      </c>
      <c r="E6" s="15" t="s">
        <v>67</v>
      </c>
      <c r="F6" s="15" t="s">
        <v>67</v>
      </c>
      <c r="G6" s="15" t="s">
        <v>67</v>
      </c>
      <c r="H6" s="15" t="s">
        <v>67</v>
      </c>
      <c r="I6" s="15" t="s">
        <v>67</v>
      </c>
      <c r="J6" s="15" t="s">
        <v>67</v>
      </c>
      <c r="K6" s="15" t="s">
        <v>67</v>
      </c>
      <c r="L6" s="14">
        <v>275</v>
      </c>
      <c r="M6" s="14">
        <v>275</v>
      </c>
      <c r="N6" s="20">
        <f>SUM(L6:M6)</f>
        <v>550</v>
      </c>
    </row>
    <row r="7" spans="1:17" ht="15.75" x14ac:dyDescent="0.25">
      <c r="A7" s="17" t="s">
        <v>48</v>
      </c>
      <c r="B7" s="15" t="s">
        <v>67</v>
      </c>
      <c r="C7" s="15" t="s">
        <v>67</v>
      </c>
      <c r="D7" s="15" t="s">
        <v>67</v>
      </c>
      <c r="E7" s="15" t="s">
        <v>67</v>
      </c>
      <c r="F7" s="15" t="s">
        <v>67</v>
      </c>
      <c r="G7" s="15" t="s">
        <v>67</v>
      </c>
      <c r="H7" s="15" t="s">
        <v>67</v>
      </c>
      <c r="I7" s="15" t="s">
        <v>67</v>
      </c>
      <c r="J7" s="15" t="s">
        <v>67</v>
      </c>
      <c r="K7" s="15" t="s">
        <v>67</v>
      </c>
      <c r="L7" s="15" t="s">
        <v>67</v>
      </c>
      <c r="M7" s="14">
        <v>500</v>
      </c>
      <c r="N7" s="20">
        <f>M7</f>
        <v>500</v>
      </c>
      <c r="Q7" s="22">
        <f>N11-B9-H9-M9-B2</f>
        <v>2158.52</v>
      </c>
    </row>
    <row r="8" spans="1:17" ht="15.75" x14ac:dyDescent="0.25">
      <c r="A8" s="17" t="s">
        <v>74</v>
      </c>
      <c r="B8" s="14">
        <v>100</v>
      </c>
      <c r="C8" s="15" t="s">
        <v>67</v>
      </c>
      <c r="D8" s="15" t="s">
        <v>67</v>
      </c>
      <c r="E8" s="15" t="s">
        <v>67</v>
      </c>
      <c r="F8" s="15" t="s">
        <v>67</v>
      </c>
      <c r="G8" s="15" t="s">
        <v>67</v>
      </c>
      <c r="H8" s="14">
        <v>100</v>
      </c>
      <c r="I8" s="15" t="s">
        <v>67</v>
      </c>
      <c r="J8" s="15" t="s">
        <v>67</v>
      </c>
      <c r="K8" s="15" t="s">
        <v>67</v>
      </c>
      <c r="L8" s="15" t="s">
        <v>67</v>
      </c>
      <c r="M8" s="14">
        <v>100</v>
      </c>
      <c r="N8" s="20">
        <f>B8+H8+M8</f>
        <v>300</v>
      </c>
    </row>
    <row r="9" spans="1:17" ht="15.75" x14ac:dyDescent="0.25">
      <c r="A9" s="30" t="s">
        <v>73</v>
      </c>
      <c r="B9" s="14">
        <v>500</v>
      </c>
      <c r="C9" s="15" t="s">
        <v>67</v>
      </c>
      <c r="D9" s="15" t="s">
        <v>67</v>
      </c>
      <c r="E9" s="15" t="s">
        <v>67</v>
      </c>
      <c r="F9" s="15" t="s">
        <v>67</v>
      </c>
      <c r="G9" s="15" t="s">
        <v>67</v>
      </c>
      <c r="H9" s="14">
        <v>500</v>
      </c>
      <c r="I9" s="15" t="s">
        <v>67</v>
      </c>
      <c r="J9" s="15" t="s">
        <v>67</v>
      </c>
      <c r="K9" s="15" t="s">
        <v>67</v>
      </c>
      <c r="L9" s="15" t="s">
        <v>67</v>
      </c>
      <c r="M9" s="14">
        <v>500</v>
      </c>
      <c r="N9" s="20">
        <f>SUM(B9,H9,M9)</f>
        <v>1500</v>
      </c>
      <c r="P9" s="13"/>
    </row>
    <row r="10" spans="1:17" ht="15.75" x14ac:dyDescent="0.25">
      <c r="A10" s="17" t="s">
        <v>49</v>
      </c>
      <c r="B10" s="15" t="s">
        <v>67</v>
      </c>
      <c r="C10" s="15" t="s">
        <v>67</v>
      </c>
      <c r="D10" s="15" t="s">
        <v>67</v>
      </c>
      <c r="E10" s="15" t="s">
        <v>67</v>
      </c>
      <c r="F10" s="15" t="s">
        <v>67</v>
      </c>
      <c r="G10" s="15" t="s">
        <v>67</v>
      </c>
      <c r="H10" s="15" t="s">
        <v>67</v>
      </c>
      <c r="I10" s="15" t="s">
        <v>67</v>
      </c>
      <c r="J10" s="15" t="s">
        <v>67</v>
      </c>
      <c r="K10" s="15" t="s">
        <v>67</v>
      </c>
      <c r="L10" s="15" t="s">
        <v>67</v>
      </c>
      <c r="M10" s="14">
        <v>50</v>
      </c>
      <c r="N10" s="20">
        <f>M10</f>
        <v>50</v>
      </c>
    </row>
    <row r="11" spans="1:17" ht="18.75" x14ac:dyDescent="0.3">
      <c r="A11" s="19" t="s">
        <v>69</v>
      </c>
      <c r="B11" s="20">
        <f>SUM(B2:B5,B8:B9)</f>
        <v>894.46</v>
      </c>
      <c r="C11" s="21">
        <f>SUM(C4:C5)</f>
        <v>19.46</v>
      </c>
      <c r="D11" s="21">
        <f>SUM(D4:D5)</f>
        <v>19.46</v>
      </c>
      <c r="E11" s="21">
        <f t="shared" ref="E11:G11" si="0">SUM(E4:E5)</f>
        <v>19.46</v>
      </c>
      <c r="F11" s="21">
        <f t="shared" si="0"/>
        <v>19.46</v>
      </c>
      <c r="G11" s="21">
        <f t="shared" si="0"/>
        <v>19.46</v>
      </c>
      <c r="H11" s="21">
        <f>SUM(H4:H5,H8:H9)</f>
        <v>619.46</v>
      </c>
      <c r="I11" s="21">
        <f>SUM(I4:I5)</f>
        <v>19.46</v>
      </c>
      <c r="J11" s="21">
        <f t="shared" ref="J11:K11" si="1">SUM(J4:J5)</f>
        <v>19.46</v>
      </c>
      <c r="K11" s="21">
        <f t="shared" si="1"/>
        <v>19.46</v>
      </c>
      <c r="L11" s="20">
        <f>SUM(L3:L6)</f>
        <v>469.46000000000004</v>
      </c>
      <c r="M11" s="20">
        <f>SUM(M3:M10)</f>
        <v>1619.46</v>
      </c>
      <c r="N11" s="23">
        <f>SUM(N2:N10)</f>
        <v>3758.52</v>
      </c>
    </row>
    <row r="15" spans="1:17" x14ac:dyDescent="0.25">
      <c r="A15" s="8" t="s">
        <v>52</v>
      </c>
      <c r="B15" s="8" t="s">
        <v>51</v>
      </c>
      <c r="C15" s="8" t="s">
        <v>63</v>
      </c>
    </row>
    <row r="16" spans="1:17" ht="33.75" customHeight="1" x14ac:dyDescent="0.25">
      <c r="A16" s="11" t="s">
        <v>61</v>
      </c>
      <c r="M16" s="22"/>
    </row>
    <row r="17" spans="1:4" x14ac:dyDescent="0.25">
      <c r="A17" t="s">
        <v>53</v>
      </c>
      <c r="B17" s="12">
        <v>2000</v>
      </c>
      <c r="C17" s="12"/>
      <c r="D17" s="12"/>
    </row>
    <row r="18" spans="1:4" x14ac:dyDescent="0.25">
      <c r="A18" t="s">
        <v>54</v>
      </c>
      <c r="B18" s="12">
        <v>1500</v>
      </c>
      <c r="C18" s="12">
        <v>6</v>
      </c>
      <c r="D18" s="12" t="s">
        <v>64</v>
      </c>
    </row>
    <row r="19" spans="1:4" x14ac:dyDescent="0.25">
      <c r="A19" t="s">
        <v>55</v>
      </c>
      <c r="B19" s="12">
        <v>100</v>
      </c>
      <c r="C19" s="12">
        <v>1</v>
      </c>
      <c r="D19" s="12"/>
    </row>
    <row r="20" spans="1:4" x14ac:dyDescent="0.25">
      <c r="A20" t="s">
        <v>56</v>
      </c>
      <c r="B20" s="12">
        <v>150</v>
      </c>
      <c r="C20" s="12">
        <v>1</v>
      </c>
      <c r="D20" s="12"/>
    </row>
    <row r="21" spans="1:4" x14ac:dyDescent="0.25">
      <c r="A21" t="s">
        <v>65</v>
      </c>
      <c r="B21" s="12">
        <v>180</v>
      </c>
      <c r="C21" s="12">
        <v>6</v>
      </c>
      <c r="D21" s="12"/>
    </row>
    <row r="22" spans="1:4" x14ac:dyDescent="0.25">
      <c r="A22" t="s">
        <v>60</v>
      </c>
      <c r="B22" s="12">
        <v>90</v>
      </c>
      <c r="C22" s="12"/>
      <c r="D22" s="12" t="s">
        <v>66</v>
      </c>
    </row>
    <row r="23" spans="1:4" x14ac:dyDescent="0.25">
      <c r="A23" t="s">
        <v>62</v>
      </c>
      <c r="B23" s="12">
        <v>600</v>
      </c>
      <c r="C23" s="12">
        <v>2</v>
      </c>
      <c r="D23" s="12"/>
    </row>
    <row r="24" spans="1:4" x14ac:dyDescent="0.25">
      <c r="B24" s="12"/>
      <c r="C24" s="12"/>
      <c r="D24" s="12"/>
    </row>
    <row r="25" spans="1:4" x14ac:dyDescent="0.25">
      <c r="A25" s="8" t="s">
        <v>57</v>
      </c>
      <c r="B25" s="12"/>
      <c r="C25" s="12"/>
      <c r="D25" s="12"/>
    </row>
    <row r="26" spans="1:4" x14ac:dyDescent="0.25">
      <c r="A26" t="s">
        <v>58</v>
      </c>
      <c r="B26">
        <v>100</v>
      </c>
      <c r="C26" s="12"/>
      <c r="D26" s="12"/>
    </row>
    <row r="27" spans="1:4" x14ac:dyDescent="0.25">
      <c r="A27" t="s">
        <v>59</v>
      </c>
      <c r="B27">
        <v>500</v>
      </c>
      <c r="C27" s="12"/>
      <c r="D27" s="12"/>
    </row>
    <row r="28" spans="1:4" x14ac:dyDescent="0.25">
      <c r="A28" t="s">
        <v>72</v>
      </c>
      <c r="B28" s="29">
        <v>2500</v>
      </c>
    </row>
    <row r="29" spans="1:4" x14ac:dyDescent="0.25">
      <c r="A29" t="s">
        <v>71</v>
      </c>
      <c r="B29">
        <f>SUM(B26:B28)</f>
        <v>3100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KRP</vt:lpstr>
      <vt:lpstr>kikut</vt:lpstr>
    </vt:vector>
  </TitlesOfParts>
  <Company>ammattikorkeakoulu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Kseniia Kovtykha</cp:lastModifiedBy>
  <dcterms:created xsi:type="dcterms:W3CDTF">2010-10-04T13:17:44Z</dcterms:created>
  <dcterms:modified xsi:type="dcterms:W3CDTF">2014-03-31T11:24:55Z</dcterms:modified>
</cp:coreProperties>
</file>